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7520" windowHeight="9990"/>
  </bookViews>
  <sheets>
    <sheet name="貸借対照表" sheetId="3" r:id="rId1"/>
  </sheets>
  <calcPr calcId="145621"/>
</workbook>
</file>

<file path=xl/calcChain.xml><?xml version="1.0" encoding="utf-8"?>
<calcChain xmlns="http://schemas.openxmlformats.org/spreadsheetml/2006/main">
  <c r="H22" i="3" l="1"/>
  <c r="F49" i="3" l="1"/>
  <c r="H18" i="3" l="1"/>
  <c r="G27" i="3" l="1"/>
  <c r="F27" i="3"/>
  <c r="H26" i="3"/>
  <c r="H21" i="3"/>
  <c r="H27" i="3" l="1"/>
  <c r="F55" i="3"/>
  <c r="H59" i="3"/>
  <c r="F63" i="3"/>
  <c r="H34" i="3"/>
  <c r="H33" i="3"/>
  <c r="H32" i="3"/>
  <c r="H31" i="3"/>
  <c r="H30" i="3"/>
  <c r="H29" i="3"/>
  <c r="G38" i="3"/>
  <c r="H24" i="3"/>
  <c r="H23" i="3"/>
  <c r="F38" i="3"/>
  <c r="H36" i="3"/>
  <c r="H38" i="3" l="1"/>
  <c r="H68" i="3" l="1"/>
  <c r="H67" i="3"/>
  <c r="H65" i="3"/>
  <c r="H64" i="3"/>
  <c r="H62" i="3"/>
  <c r="H61" i="3"/>
  <c r="H60" i="3"/>
  <c r="H54" i="3"/>
  <c r="H53" i="3"/>
  <c r="H52" i="3"/>
  <c r="H51" i="3"/>
  <c r="H48" i="3"/>
  <c r="H47" i="3"/>
  <c r="H46" i="3"/>
  <c r="H45" i="3"/>
  <c r="H44" i="3"/>
  <c r="H43" i="3"/>
  <c r="H37" i="3"/>
  <c r="H35" i="3"/>
  <c r="H25" i="3"/>
  <c r="H20" i="3"/>
  <c r="H17" i="3"/>
  <c r="H16" i="3"/>
  <c r="H12" i="3"/>
  <c r="H11" i="3"/>
  <c r="H10" i="3"/>
  <c r="H9" i="3"/>
  <c r="H8" i="3"/>
  <c r="G63" i="3"/>
  <c r="G55" i="3"/>
  <c r="H55" i="3" s="1"/>
  <c r="G49" i="3"/>
  <c r="H49" i="3" s="1"/>
  <c r="G18" i="3"/>
  <c r="G13" i="3"/>
  <c r="F18" i="3"/>
  <c r="F13" i="3"/>
  <c r="H63" i="3" l="1"/>
  <c r="H13" i="3"/>
  <c r="F39" i="3"/>
  <c r="G56" i="3"/>
  <c r="F56" i="3"/>
  <c r="G39" i="3"/>
  <c r="G40" i="3" s="1"/>
  <c r="G66" i="3" l="1"/>
  <c r="G69" i="3" s="1"/>
  <c r="G70" i="3" s="1"/>
  <c r="H56" i="3"/>
  <c r="F40" i="3"/>
  <c r="H39" i="3"/>
  <c r="H40" i="3" l="1"/>
  <c r="F66" i="3"/>
  <c r="F69" i="3" l="1"/>
  <c r="H66" i="3"/>
  <c r="H69" i="3" l="1"/>
  <c r="F70" i="3"/>
  <c r="H70" i="3" s="1"/>
</calcChain>
</file>

<file path=xl/sharedStrings.xml><?xml version="1.0" encoding="utf-8"?>
<sst xmlns="http://schemas.openxmlformats.org/spreadsheetml/2006/main" count="73" uniqueCount="66">
  <si>
    <t>科 目</t>
    <phoneticPr fontId="2"/>
  </si>
  <si>
    <t>Ⅰ 資産の部</t>
  </si>
  <si>
    <t>１．流動資産</t>
  </si>
  <si>
    <t>現金預金</t>
  </si>
  <si>
    <t>………………</t>
  </si>
  <si>
    <t>流動資産合計</t>
    <phoneticPr fontId="2"/>
  </si>
  <si>
    <t>２．固定資産</t>
  </si>
  <si>
    <t>(1) 基本財産</t>
  </si>
  <si>
    <t>土 地</t>
  </si>
  <si>
    <t>基本財産合計</t>
    <phoneticPr fontId="2"/>
  </si>
  <si>
    <t>(2) 特定資産</t>
  </si>
  <si>
    <t>特定資産合計</t>
    <phoneticPr fontId="2"/>
  </si>
  <si>
    <t>(3) その他固定資産</t>
  </si>
  <si>
    <t>その他固定資産合計</t>
    <phoneticPr fontId="2"/>
  </si>
  <si>
    <t>固定資産合計</t>
    <phoneticPr fontId="2"/>
  </si>
  <si>
    <t>資産合計</t>
    <phoneticPr fontId="2"/>
  </si>
  <si>
    <t>Ⅱ 負債の部</t>
  </si>
  <si>
    <t>１．流動負債</t>
  </si>
  <si>
    <t>未払金</t>
  </si>
  <si>
    <t>流動負債合計</t>
    <phoneticPr fontId="2"/>
  </si>
  <si>
    <t>２．固定負債</t>
  </si>
  <si>
    <t>固定負債合計</t>
    <phoneticPr fontId="2"/>
  </si>
  <si>
    <t>負債合計</t>
    <phoneticPr fontId="2"/>
  </si>
  <si>
    <t>Ⅲ 正味財産の部</t>
  </si>
  <si>
    <t>１．指定正味財産</t>
  </si>
  <si>
    <t>指定正味財産合計</t>
  </si>
  <si>
    <t>（うち基本財産への充当額）</t>
  </si>
  <si>
    <t>（うち特定資産への充当額）</t>
  </si>
  <si>
    <t>２．一般正味財産</t>
  </si>
  <si>
    <t>正味財産合計</t>
    <phoneticPr fontId="2"/>
  </si>
  <si>
    <t>負債及び正味財産合計</t>
    <phoneticPr fontId="2"/>
  </si>
  <si>
    <t>未収金</t>
    <rPh sb="0" eb="3">
      <t>ミシュウキン</t>
    </rPh>
    <phoneticPr fontId="2"/>
  </si>
  <si>
    <t>前払金</t>
    <rPh sb="0" eb="1">
      <t>マエ</t>
    </rPh>
    <rPh sb="1" eb="2">
      <t>バライ</t>
    </rPh>
    <rPh sb="2" eb="3">
      <t>キン</t>
    </rPh>
    <phoneticPr fontId="2"/>
  </si>
  <si>
    <t>症例登録積立資産</t>
    <rPh sb="0" eb="2">
      <t>ショウレイ</t>
    </rPh>
    <rPh sb="2" eb="4">
      <t>トウロク</t>
    </rPh>
    <rPh sb="4" eb="6">
      <t>ツミタテ</t>
    </rPh>
    <rPh sb="6" eb="8">
      <t>シサン</t>
    </rPh>
    <phoneticPr fontId="2"/>
  </si>
  <si>
    <t>前受金</t>
    <rPh sb="0" eb="2">
      <t>マエウケ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</si>
  <si>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</si>
  <si>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仮受金</t>
    <rPh sb="0" eb="2">
      <t>カリウケ</t>
    </rPh>
    <rPh sb="2" eb="3">
      <t>キン</t>
    </rPh>
    <phoneticPr fontId="2"/>
  </si>
  <si>
    <t>未払法人税等</t>
    <rPh sb="0" eb="2">
      <t>ミハライ</t>
    </rPh>
    <rPh sb="2" eb="6">
      <t>ホウジンゼイトウ</t>
    </rPh>
    <phoneticPr fontId="2"/>
  </si>
  <si>
    <t>受贈土地</t>
    <rPh sb="0" eb="2">
      <t>ジュゾウ</t>
    </rPh>
    <rPh sb="2" eb="4">
      <t>トチ</t>
    </rPh>
    <phoneticPr fontId="2"/>
  </si>
  <si>
    <t>当年度</t>
    <rPh sb="0" eb="1">
      <t>トウ</t>
    </rPh>
    <rPh sb="1" eb="3">
      <t>ネンド</t>
    </rPh>
    <phoneticPr fontId="2"/>
  </si>
  <si>
    <t>増減</t>
    <rPh sb="0" eb="2">
      <t>ゾウゲン</t>
    </rPh>
    <phoneticPr fontId="2"/>
  </si>
  <si>
    <t>公益財団法人　一迫記念READ血液アカデミー</t>
    <rPh sb="0" eb="2">
      <t>コウエキ</t>
    </rPh>
    <rPh sb="2" eb="4">
      <t>ザイダン</t>
    </rPh>
    <rPh sb="4" eb="6">
      <t>ホウジン</t>
    </rPh>
    <rPh sb="7" eb="9">
      <t>イチハサマ</t>
    </rPh>
    <rPh sb="9" eb="11">
      <t>キネン</t>
    </rPh>
    <rPh sb="15" eb="17">
      <t>ケツエキ</t>
    </rPh>
    <phoneticPr fontId="2"/>
  </si>
  <si>
    <t>（単位：円）</t>
    <rPh sb="1" eb="3">
      <t>タンイ</t>
    </rPh>
    <rPh sb="4" eb="5">
      <t>エン</t>
    </rPh>
    <phoneticPr fontId="2"/>
  </si>
  <si>
    <t>貸　借　対　照　表</t>
    <rPh sb="0" eb="1">
      <t>カシ</t>
    </rPh>
    <rPh sb="2" eb="3">
      <t>カリ</t>
    </rPh>
    <rPh sb="4" eb="5">
      <t>タイ</t>
    </rPh>
    <rPh sb="6" eb="7">
      <t>テル</t>
    </rPh>
    <rPh sb="8" eb="9">
      <t>ヒョウ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</si>
  <si>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2"/>
  </si>
  <si>
    <t>什器備品</t>
    <rPh sb="0" eb="2">
      <t>ジュウキ</t>
    </rPh>
    <rPh sb="2" eb="4">
      <t>ビヒン</t>
    </rPh>
    <phoneticPr fontId="2"/>
  </si>
  <si>
    <t>什器備品減価償却累計額</t>
    <rPh sb="0" eb="2">
      <t>ジュウキ</t>
    </rPh>
    <rPh sb="2" eb="4">
      <t>ビヒン</t>
    </rPh>
    <rPh sb="4" eb="6">
      <t>ゲンカ</t>
    </rPh>
    <rPh sb="6" eb="8">
      <t>ショウキャク</t>
    </rPh>
    <rPh sb="8" eb="11">
      <t>ルイケイガク</t>
    </rPh>
    <phoneticPr fontId="2"/>
  </si>
  <si>
    <t>前年度</t>
    <rPh sb="0" eb="3">
      <t>ゼンネンド</t>
    </rPh>
    <phoneticPr fontId="2"/>
  </si>
  <si>
    <t>土　地</t>
    <rPh sb="0" eb="1">
      <t>ド</t>
    </rPh>
    <rPh sb="2" eb="3">
      <t>チ</t>
    </rPh>
    <phoneticPr fontId="2"/>
  </si>
  <si>
    <t>実用新案権</t>
    <rPh sb="0" eb="2">
      <t>ジツヨウ</t>
    </rPh>
    <rPh sb="2" eb="4">
      <t>シンアン</t>
    </rPh>
    <rPh sb="4" eb="5">
      <t>ケン</t>
    </rPh>
    <phoneticPr fontId="2"/>
  </si>
  <si>
    <t>意匠権</t>
    <rPh sb="0" eb="3">
      <t>イショウケン</t>
    </rPh>
    <phoneticPr fontId="2"/>
  </si>
  <si>
    <t>建　物</t>
    <rPh sb="0" eb="1">
      <t>ダテ</t>
    </rPh>
    <rPh sb="2" eb="3">
      <t>ブツ</t>
    </rPh>
    <phoneticPr fontId="2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</si>
  <si>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</si>
  <si>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</si>
  <si>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建物付属設備減価償却累計額</t>
    <rPh sb="0" eb="2">
      <t>タテモノ</t>
    </rPh>
    <rPh sb="2" eb="4">
      <t>フゾク</t>
    </rPh>
    <rPh sb="4" eb="6">
      <t>セツビ</t>
    </rPh>
    <rPh sb="6" eb="8">
      <t>ゲンカ</t>
    </rPh>
    <rPh sb="8" eb="10">
      <t>ショウキャク</t>
    </rPh>
    <rPh sb="10" eb="13">
      <t>ルイケイガク</t>
    </rPh>
    <phoneticPr fontId="2"/>
  </si>
  <si>
    <t>構築物</t>
    <rPh sb="0" eb="3">
      <t>コウチクブツ</t>
    </rPh>
    <phoneticPr fontId="2"/>
  </si>
  <si>
    <t>構築物減価償却累計額</t>
    <rPh sb="0" eb="3">
      <t>コウチクブツ</t>
    </rPh>
    <rPh sb="3" eb="5">
      <t>ゲンカ</t>
    </rPh>
    <rPh sb="5" eb="7">
      <t>ショウキャク</t>
    </rPh>
    <rPh sb="7" eb="10">
      <t>ルイケイガク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</si>
  <si>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</si>
  <si>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預かり敷金</t>
    <rPh sb="0" eb="1">
      <t>アズ</t>
    </rPh>
    <rPh sb="3" eb="5">
      <t>シキキン</t>
    </rPh>
    <phoneticPr fontId="2"/>
  </si>
  <si>
    <t>寄付金</t>
    <rPh sb="0" eb="3">
      <t>キフキン</t>
    </rPh>
    <phoneticPr fontId="2"/>
  </si>
  <si>
    <t>管理費支出積立資産</t>
    <rPh sb="0" eb="3">
      <t>カンリヒ</t>
    </rPh>
    <rPh sb="3" eb="5">
      <t>シシュツ</t>
    </rPh>
    <rPh sb="5" eb="7">
      <t>ツミタテ</t>
    </rPh>
    <rPh sb="7" eb="9">
      <t>シサン</t>
    </rPh>
    <phoneticPr fontId="2"/>
  </si>
  <si>
    <t>商標権</t>
    <rPh sb="0" eb="3">
      <t>ショウヒョウケン</t>
    </rPh>
    <phoneticPr fontId="2"/>
  </si>
  <si>
    <t>受贈商標権</t>
    <rPh sb="0" eb="2">
      <t>ジュゾウ</t>
    </rPh>
    <rPh sb="2" eb="5">
      <t>ショウヒョウケン</t>
    </rPh>
    <phoneticPr fontId="2"/>
  </si>
  <si>
    <t>建物増築積立資産</t>
    <rPh sb="0" eb="2">
      <t>タテモノ</t>
    </rPh>
    <rPh sb="2" eb="4">
      <t>ゾウチク</t>
    </rPh>
    <rPh sb="4" eb="6">
      <t>ツミタテ</t>
    </rPh>
    <rPh sb="6" eb="8">
      <t>シサン</t>
    </rPh>
    <phoneticPr fontId="2"/>
  </si>
  <si>
    <t>平成28年3月31日　現在</t>
    <rPh sb="0" eb="2">
      <t>ヘイセイ</t>
    </rPh>
    <rPh sb="4" eb="5">
      <t>ネン</t>
    </rPh>
    <rPh sb="6" eb="7">
      <t>ガツ</t>
    </rPh>
    <rPh sb="9" eb="10">
      <t>ニチ</t>
    </rPh>
    <rPh sb="11" eb="13">
      <t>ゲンザイ</t>
    </rPh>
    <phoneticPr fontId="2"/>
  </si>
  <si>
    <t>貯蔵品</t>
    <rPh sb="0" eb="3">
      <t>チョゾウヒン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</si>
</sst>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);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D18" sqref="D18"/>
    </sheetView>
  </sheetViews>
  <sheetFormatPr defaultRowHeight="13.5" outlineLevelRow="1"/>
  <cols>
    <col min="1" max="4" width="3.125" style="1" customWidth="1"/>
    <col min="5" max="5" width="27.625" style="1" bestFit="1" customWidth="1"/>
    <col min="6" max="8" width="18.625" style="1" customWidth="1"/>
    <col min="9" max="16384" width="9" style="1"/>
  </cols>
  <sheetData>
    <row r="1" spans="1:8" ht="33.75" customHeight="1">
      <c r="A1" s="12" t="s">
        <v>41</v>
      </c>
      <c r="B1" s="12"/>
      <c r="C1" s="12"/>
      <c r="D1" s="12"/>
      <c r="E1" s="12"/>
    </row>
    <row r="2" spans="1:8" ht="26.25" customHeight="1">
      <c r="A2" s="18" t="s">
        <v>43</v>
      </c>
      <c r="B2" s="18"/>
      <c r="C2" s="18"/>
      <c r="D2" s="18"/>
      <c r="E2" s="18"/>
      <c r="F2" s="18"/>
      <c r="G2" s="18"/>
      <c r="H2" s="18"/>
    </row>
    <row r="3" spans="1:8" ht="21" customHeight="1">
      <c r="A3" s="19" t="s">
        <v>64</v>
      </c>
      <c r="B3" s="19"/>
      <c r="C3" s="19"/>
      <c r="D3" s="19"/>
      <c r="E3" s="19"/>
      <c r="F3" s="19"/>
      <c r="G3" s="19"/>
      <c r="H3" s="19"/>
    </row>
    <row r="4" spans="1:8" ht="21" customHeight="1">
      <c r="H4" s="13" t="s">
        <v>42</v>
      </c>
    </row>
    <row r="5" spans="1:8" ht="31.5" customHeight="1">
      <c r="A5" s="15" t="s">
        <v>0</v>
      </c>
      <c r="B5" s="16"/>
      <c r="C5" s="16"/>
      <c r="D5" s="16"/>
      <c r="E5" s="17"/>
      <c r="F5" s="14" t="s">
        <v>39</v>
      </c>
      <c r="G5" s="14" t="s">
        <v>47</v>
      </c>
      <c r="H5" s="14" t="s">
        <v>40</v>
      </c>
    </row>
    <row r="6" spans="1:8" ht="21.75" customHeight="1">
      <c r="A6" s="2" t="s">
        <v>1</v>
      </c>
      <c r="B6" s="3"/>
      <c r="C6" s="3"/>
      <c r="D6" s="3"/>
      <c r="E6" s="4"/>
      <c r="F6" s="9"/>
      <c r="G6" s="9"/>
      <c r="H6" s="9"/>
    </row>
    <row r="7" spans="1:8" ht="15" customHeight="1">
      <c r="A7" s="2"/>
      <c r="B7" s="3" t="s">
        <v>2</v>
      </c>
      <c r="C7" s="3"/>
      <c r="D7" s="3"/>
      <c r="E7" s="4"/>
      <c r="F7" s="9"/>
      <c r="G7" s="9"/>
      <c r="H7" s="9"/>
    </row>
    <row r="8" spans="1:8" ht="15" customHeight="1">
      <c r="A8" s="2"/>
      <c r="B8" s="3"/>
      <c r="C8" s="3"/>
      <c r="D8" s="3"/>
      <c r="E8" s="4" t="s">
        <v>3</v>
      </c>
      <c r="F8" s="9">
        <v>441335</v>
      </c>
      <c r="G8" s="9">
        <v>1034373</v>
      </c>
      <c r="H8" s="9">
        <f t="shared" ref="H8:H12" si="0">F8-G8</f>
        <v>-593038</v>
      </c>
    </row>
    <row r="9" spans="1:8" ht="15" customHeight="1">
      <c r="A9" s="2"/>
      <c r="B9" s="3"/>
      <c r="C9" s="3"/>
      <c r="D9" s="3"/>
      <c r="E9" s="4" t="s">
        <v>31</v>
      </c>
      <c r="F9" s="9">
        <v>3644844</v>
      </c>
      <c r="G9" s="9">
        <v>2849697</v>
      </c>
      <c r="H9" s="9">
        <f t="shared" si="0"/>
        <v>795147</v>
      </c>
    </row>
    <row r="10" spans="1:8" ht="15" customHeight="1">
      <c r="A10" s="2"/>
      <c r="B10" s="3"/>
      <c r="C10" s="3"/>
      <c r="D10" s="3"/>
      <c r="E10" s="4" t="s">
        <v>32</v>
      </c>
      <c r="F10" s="9">
        <v>58195</v>
      </c>
      <c r="G10" s="9">
        <v>130473</v>
      </c>
      <c r="H10" s="9">
        <f t="shared" si="0"/>
        <v>-72278</v>
      </c>
    </row>
    <row r="11" spans="1:8" ht="15" customHeight="1">
      <c r="A11" s="2"/>
      <c r="B11" s="3"/>
      <c r="C11" s="3"/>
      <c r="D11" s="3"/>
      <c r="E11" s="4" t="s">
        <v>65</v>
      </c>
      <c r="F11" s="9">
        <v>131500</v>
      </c>
      <c r="G11" s="9">
        <v>0</v>
      </c>
      <c r="H11" s="9">
        <f t="shared" si="0"/>
        <v>131500</v>
      </c>
    </row>
    <row r="12" spans="1:8" ht="15" hidden="1" customHeight="1" outlineLevel="1">
      <c r="A12" s="2"/>
      <c r="B12" s="3"/>
      <c r="C12" s="3"/>
      <c r="D12" s="3"/>
      <c r="E12" s="4" t="s">
        <v>4</v>
      </c>
      <c r="F12" s="9"/>
      <c r="G12" s="9"/>
      <c r="H12" s="9">
        <f t="shared" si="0"/>
        <v>0</v>
      </c>
    </row>
    <row r="13" spans="1:8" ht="15" customHeight="1" collapsed="1">
      <c r="A13" s="2"/>
      <c r="B13" s="3"/>
      <c r="C13" s="3"/>
      <c r="D13" s="3" t="s">
        <v>5</v>
      </c>
      <c r="E13" s="4"/>
      <c r="F13" s="8">
        <f>SUM(F8:F12)</f>
        <v>4275874</v>
      </c>
      <c r="G13" s="8">
        <f>SUM(G8:G12)</f>
        <v>4014543</v>
      </c>
      <c r="H13" s="8">
        <f>F13-G13</f>
        <v>261331</v>
      </c>
    </row>
    <row r="14" spans="1:8" ht="15" customHeight="1">
      <c r="A14" s="2"/>
      <c r="B14" s="3" t="s">
        <v>6</v>
      </c>
      <c r="C14" s="3"/>
      <c r="D14" s="3"/>
      <c r="E14" s="4"/>
      <c r="F14" s="9"/>
      <c r="G14" s="9"/>
      <c r="H14" s="9"/>
    </row>
    <row r="15" spans="1:8" ht="15" customHeight="1">
      <c r="A15" s="2"/>
      <c r="B15" s="3"/>
      <c r="C15" s="3" t="s">
        <v>7</v>
      </c>
      <c r="D15" s="3"/>
      <c r="E15" s="4"/>
      <c r="F15" s="9"/>
      <c r="G15" s="9"/>
      <c r="H15" s="9"/>
    </row>
    <row r="16" spans="1:8" ht="15" customHeight="1">
      <c r="A16" s="2"/>
      <c r="B16" s="3"/>
      <c r="C16" s="3"/>
      <c r="D16" s="3"/>
      <c r="E16" s="4" t="s">
        <v>8</v>
      </c>
      <c r="F16" s="9">
        <v>91100000</v>
      </c>
      <c r="G16" s="9">
        <v>91100000</v>
      </c>
      <c r="H16" s="9">
        <f>F16-G16</f>
        <v>0</v>
      </c>
    </row>
    <row r="17" spans="1:8" ht="15" hidden="1" customHeight="1" outlineLevel="1">
      <c r="A17" s="2"/>
      <c r="B17" s="3"/>
      <c r="C17" s="3"/>
      <c r="D17" s="3"/>
      <c r="E17" s="4" t="s">
        <v>4</v>
      </c>
      <c r="F17" s="9"/>
      <c r="G17" s="9"/>
      <c r="H17" s="9">
        <f>F17-G17</f>
        <v>0</v>
      </c>
    </row>
    <row r="18" spans="1:8" ht="15" customHeight="1" collapsed="1">
      <c r="A18" s="2"/>
      <c r="B18" s="3"/>
      <c r="C18" s="3"/>
      <c r="D18" s="3" t="s">
        <v>9</v>
      </c>
      <c r="E18" s="4"/>
      <c r="F18" s="8">
        <f>SUM(F16:F17)</f>
        <v>91100000</v>
      </c>
      <c r="G18" s="8">
        <f>SUM(G16:G17)</f>
        <v>91100000</v>
      </c>
      <c r="H18" s="8">
        <f>F18-G18</f>
        <v>0</v>
      </c>
    </row>
    <row r="19" spans="1:8" ht="15" customHeight="1">
      <c r="A19" s="2"/>
      <c r="B19" s="3"/>
      <c r="C19" s="3" t="s">
        <v>10</v>
      </c>
      <c r="D19" s="3"/>
      <c r="E19" s="4"/>
      <c r="F19" s="9"/>
      <c r="G19" s="9"/>
      <c r="H19" s="9"/>
    </row>
    <row r="20" spans="1:8" ht="15" customHeight="1">
      <c r="A20" s="2"/>
      <c r="B20" s="3"/>
      <c r="C20" s="3"/>
      <c r="D20" s="3"/>
      <c r="E20" s="4" t="s">
        <v>33</v>
      </c>
      <c r="F20" s="9">
        <v>3000000</v>
      </c>
      <c r="G20" s="9">
        <v>3000000</v>
      </c>
      <c r="H20" s="9">
        <f>F20-G20</f>
        <v>0</v>
      </c>
    </row>
    <row r="21" spans="1:8" ht="15" customHeight="1">
      <c r="A21" s="2"/>
      <c r="B21" s="3"/>
      <c r="C21" s="3"/>
      <c r="D21" s="3"/>
      <c r="E21" s="4" t="s">
        <v>60</v>
      </c>
      <c r="F21" s="9">
        <v>0</v>
      </c>
      <c r="G21" s="9">
        <v>1400000</v>
      </c>
      <c r="H21" s="9">
        <f>F21-G21</f>
        <v>-1400000</v>
      </c>
    </row>
    <row r="22" spans="1:8" ht="15" customHeight="1">
      <c r="A22" s="2"/>
      <c r="B22" s="3"/>
      <c r="C22" s="3"/>
      <c r="D22" s="3"/>
      <c r="E22" s="4" t="s">
        <v>63</v>
      </c>
      <c r="F22" s="9">
        <v>4100000</v>
      </c>
      <c r="G22" s="9">
        <v>3150000</v>
      </c>
      <c r="H22" s="9">
        <f>F22-G22</f>
        <v>950000</v>
      </c>
    </row>
    <row r="23" spans="1:8" ht="15" customHeight="1">
      <c r="A23" s="2"/>
      <c r="B23" s="3"/>
      <c r="C23" s="3"/>
      <c r="D23" s="3"/>
      <c r="E23" s="4" t="s">
        <v>48</v>
      </c>
      <c r="F23" s="9">
        <v>6601460</v>
      </c>
      <c r="G23" s="9">
        <v>6601460</v>
      </c>
      <c r="H23" s="9">
        <f t="shared" ref="H23:H24" si="1">F23-G23</f>
        <v>0</v>
      </c>
    </row>
    <row r="24" spans="1:8" ht="15" customHeight="1">
      <c r="A24" s="2"/>
      <c r="B24" s="3"/>
      <c r="C24" s="3"/>
      <c r="D24" s="3"/>
      <c r="E24" s="4" t="s">
        <v>49</v>
      </c>
      <c r="F24" s="9">
        <v>92960</v>
      </c>
      <c r="G24" s="9">
        <v>139440</v>
      </c>
      <c r="H24" s="9">
        <f t="shared" si="1"/>
        <v>-46480</v>
      </c>
    </row>
    <row r="25" spans="1:8" ht="15" customHeight="1">
      <c r="A25" s="2"/>
      <c r="B25" s="3"/>
      <c r="C25" s="3"/>
      <c r="D25" s="3"/>
      <c r="E25" s="4" t="s">
        <v>50</v>
      </c>
      <c r="F25" s="9">
        <v>266085</v>
      </c>
      <c r="G25" s="9">
        <v>332720</v>
      </c>
      <c r="H25" s="9">
        <f>F25-G25</f>
        <v>-66635</v>
      </c>
    </row>
    <row r="26" spans="1:8" ht="15" customHeight="1">
      <c r="A26" s="2"/>
      <c r="B26" s="3"/>
      <c r="C26" s="3"/>
      <c r="D26" s="3"/>
      <c r="E26" s="4" t="s">
        <v>61</v>
      </c>
      <c r="F26" s="9">
        <v>1207015</v>
      </c>
      <c r="G26" s="9">
        <v>1600003</v>
      </c>
      <c r="H26" s="9">
        <f>F26-G26</f>
        <v>-392988</v>
      </c>
    </row>
    <row r="27" spans="1:8" ht="15" customHeight="1">
      <c r="A27" s="2"/>
      <c r="B27" s="3"/>
      <c r="C27" s="3"/>
      <c r="D27" s="3" t="s">
        <v>11</v>
      </c>
      <c r="E27" s="4"/>
      <c r="F27" s="8">
        <f>SUM(F20:F26)</f>
        <v>15267520</v>
      </c>
      <c r="G27" s="8">
        <f>SUM(G20:G26)</f>
        <v>16223623</v>
      </c>
      <c r="H27" s="8">
        <f>F27-G27</f>
        <v>-956103</v>
      </c>
    </row>
    <row r="28" spans="1:8" ht="15" customHeight="1">
      <c r="A28" s="2"/>
      <c r="B28" s="3"/>
      <c r="C28" s="3" t="s">
        <v>12</v>
      </c>
      <c r="D28" s="3"/>
      <c r="E28" s="4"/>
      <c r="F28" s="9"/>
      <c r="G28" s="9"/>
      <c r="H28" s="9"/>
    </row>
    <row r="29" spans="1:8" ht="15" customHeight="1">
      <c r="A29" s="2"/>
      <c r="B29" s="3"/>
      <c r="C29" s="3"/>
      <c r="D29" s="3"/>
      <c r="E29" s="4" t="s">
        <v>51</v>
      </c>
      <c r="F29" s="9">
        <v>4914848</v>
      </c>
      <c r="G29" s="9">
        <v>4914848</v>
      </c>
      <c r="H29" s="9">
        <f t="shared" ref="H29:H34" si="2">F29-G29</f>
        <v>0</v>
      </c>
    </row>
    <row r="30" spans="1:8" ht="15" customHeight="1">
      <c r="A30" s="2"/>
      <c r="B30" s="3"/>
      <c r="C30" s="3"/>
      <c r="D30" s="3"/>
      <c r="E30" s="4" t="s">
        <v>52</v>
      </c>
      <c r="F30" s="9">
        <v>-847807</v>
      </c>
      <c r="G30" s="9">
        <v>-621725</v>
      </c>
      <c r="H30" s="9">
        <f t="shared" si="2"/>
        <v>-226082</v>
      </c>
    </row>
    <row r="31" spans="1:8" ht="15" customHeight="1">
      <c r="A31" s="2"/>
      <c r="B31" s="3"/>
      <c r="C31" s="3"/>
      <c r="D31" s="3"/>
      <c r="E31" s="4" t="s">
        <v>53</v>
      </c>
      <c r="F31" s="9">
        <v>3442444</v>
      </c>
      <c r="G31" s="9">
        <v>3442444</v>
      </c>
      <c r="H31" s="9">
        <f t="shared" si="2"/>
        <v>0</v>
      </c>
    </row>
    <row r="32" spans="1:8" ht="15" customHeight="1">
      <c r="A32" s="2"/>
      <c r="B32" s="3"/>
      <c r="C32" s="3"/>
      <c r="D32" s="3"/>
      <c r="E32" s="4" t="s">
        <v>54</v>
      </c>
      <c r="F32" s="9">
        <v>-850489</v>
      </c>
      <c r="G32" s="9">
        <v>-634261</v>
      </c>
      <c r="H32" s="9">
        <f t="shared" si="2"/>
        <v>-216228</v>
      </c>
    </row>
    <row r="33" spans="1:8" ht="15" customHeight="1">
      <c r="A33" s="2"/>
      <c r="B33" s="3"/>
      <c r="C33" s="3"/>
      <c r="D33" s="3"/>
      <c r="E33" s="4" t="s">
        <v>55</v>
      </c>
      <c r="F33" s="9">
        <v>498378</v>
      </c>
      <c r="G33" s="9">
        <v>498378</v>
      </c>
      <c r="H33" s="9">
        <f t="shared" si="2"/>
        <v>0</v>
      </c>
    </row>
    <row r="34" spans="1:8" ht="15" customHeight="1">
      <c r="A34" s="2"/>
      <c r="B34" s="3"/>
      <c r="C34" s="3"/>
      <c r="D34" s="3"/>
      <c r="E34" s="4" t="s">
        <v>56</v>
      </c>
      <c r="F34" s="9">
        <v>-182216</v>
      </c>
      <c r="G34" s="9">
        <v>-137051</v>
      </c>
      <c r="H34" s="9">
        <f t="shared" si="2"/>
        <v>-45165</v>
      </c>
    </row>
    <row r="35" spans="1:8" ht="15" customHeight="1">
      <c r="A35" s="2"/>
      <c r="B35" s="3"/>
      <c r="C35" s="3"/>
      <c r="D35" s="3"/>
      <c r="E35" s="4" t="s">
        <v>45</v>
      </c>
      <c r="F35" s="9">
        <v>925250</v>
      </c>
      <c r="G35" s="9">
        <v>925250</v>
      </c>
      <c r="H35" s="9">
        <f t="shared" ref="H35:H37" si="3">F35-G35</f>
        <v>0</v>
      </c>
    </row>
    <row r="36" spans="1:8" ht="15" customHeight="1">
      <c r="A36" s="2"/>
      <c r="B36" s="3"/>
      <c r="C36" s="3"/>
      <c r="D36" s="3"/>
      <c r="E36" s="4" t="s">
        <v>46</v>
      </c>
      <c r="F36" s="9">
        <v>-654458</v>
      </c>
      <c r="G36" s="9">
        <v>-549845</v>
      </c>
      <c r="H36" s="9">
        <f t="shared" si="3"/>
        <v>-104613</v>
      </c>
    </row>
    <row r="37" spans="1:8" ht="15" hidden="1" customHeight="1" outlineLevel="1">
      <c r="A37" s="2"/>
      <c r="B37" s="3"/>
      <c r="C37" s="3"/>
      <c r="D37" s="3"/>
      <c r="E37" s="4" t="s">
        <v>44</v>
      </c>
      <c r="F37" s="9">
        <v>0</v>
      </c>
      <c r="G37" s="9">
        <v>0</v>
      </c>
      <c r="H37" s="9">
        <f t="shared" si="3"/>
        <v>0</v>
      </c>
    </row>
    <row r="38" spans="1:8" ht="15" customHeight="1" collapsed="1">
      <c r="A38" s="2"/>
      <c r="B38" s="3"/>
      <c r="C38" s="3"/>
      <c r="D38" s="3" t="s">
        <v>13</v>
      </c>
      <c r="E38" s="4"/>
      <c r="F38" s="8">
        <f>SUM(F29:F37)</f>
        <v>7245950</v>
      </c>
      <c r="G38" s="8">
        <f>SUM(G29:G37)</f>
        <v>7838038</v>
      </c>
      <c r="H38" s="8">
        <f>F38-G38</f>
        <v>-592088</v>
      </c>
    </row>
    <row r="39" spans="1:8" ht="15" customHeight="1">
      <c r="A39" s="2"/>
      <c r="B39" s="3"/>
      <c r="C39" s="3"/>
      <c r="D39" s="3" t="s">
        <v>14</v>
      </c>
      <c r="E39" s="4"/>
      <c r="F39" s="8">
        <f>F18+F27+F38</f>
        <v>113613470</v>
      </c>
      <c r="G39" s="8">
        <f>G18+G27+G38</f>
        <v>115161661</v>
      </c>
      <c r="H39" s="8">
        <f>F39-G39</f>
        <v>-1548191</v>
      </c>
    </row>
    <row r="40" spans="1:8" ht="15" customHeight="1" thickBot="1">
      <c r="A40" s="2"/>
      <c r="B40" s="3"/>
      <c r="C40" s="3"/>
      <c r="D40" s="3" t="s">
        <v>15</v>
      </c>
      <c r="E40" s="4"/>
      <c r="F40" s="11">
        <f>F13+F39</f>
        <v>117889344</v>
      </c>
      <c r="G40" s="11">
        <f>G13+G39</f>
        <v>119176204</v>
      </c>
      <c r="H40" s="11">
        <f>F40-G40</f>
        <v>-1286860</v>
      </c>
    </row>
    <row r="41" spans="1:8" ht="15" customHeight="1" thickTop="1">
      <c r="A41" s="2" t="s">
        <v>16</v>
      </c>
      <c r="B41" s="3"/>
      <c r="C41" s="3"/>
      <c r="D41" s="3"/>
      <c r="E41" s="4"/>
      <c r="F41" s="9"/>
      <c r="G41" s="9"/>
      <c r="H41" s="9"/>
    </row>
    <row r="42" spans="1:8" ht="15" customHeight="1">
      <c r="A42" s="2"/>
      <c r="B42" s="3" t="s">
        <v>17</v>
      </c>
      <c r="C42" s="3"/>
      <c r="D42" s="3"/>
      <c r="E42" s="4"/>
      <c r="F42" s="9"/>
      <c r="G42" s="9"/>
      <c r="H42" s="9"/>
    </row>
    <row r="43" spans="1:8" ht="15" customHeight="1">
      <c r="A43" s="2"/>
      <c r="B43" s="3"/>
      <c r="C43" s="3"/>
      <c r="D43" s="3"/>
      <c r="E43" s="4" t="s">
        <v>18</v>
      </c>
      <c r="F43" s="9">
        <v>609680</v>
      </c>
      <c r="G43" s="9">
        <v>409884</v>
      </c>
      <c r="H43" s="9">
        <f t="shared" ref="H43:H48" si="4">F43-G43</f>
        <v>199796</v>
      </c>
    </row>
    <row r="44" spans="1:8" ht="15" customHeight="1">
      <c r="A44" s="2"/>
      <c r="B44" s="3"/>
      <c r="C44" s="3"/>
      <c r="D44" s="3"/>
      <c r="E44" s="4" t="s">
        <v>34</v>
      </c>
      <c r="F44" s="9">
        <v>223980</v>
      </c>
      <c r="G44" s="9">
        <v>233980</v>
      </c>
      <c r="H44" s="9">
        <f t="shared" si="4"/>
        <v>-10000</v>
      </c>
    </row>
    <row r="45" spans="1:8" ht="15" customHeight="1">
      <c r="A45" s="2"/>
      <c r="B45" s="3"/>
      <c r="C45" s="3"/>
      <c r="D45" s="3"/>
      <c r="E45" s="4" t="s">
        <v>35</v>
      </c>
      <c r="F45" s="9">
        <v>15315</v>
      </c>
      <c r="G45" s="9">
        <v>515</v>
      </c>
      <c r="H45" s="9">
        <f t="shared" si="4"/>
        <v>14800</v>
      </c>
    </row>
    <row r="46" spans="1:8" ht="15" customHeight="1">
      <c r="A46" s="2"/>
      <c r="B46" s="3"/>
      <c r="C46" s="3"/>
      <c r="D46" s="3"/>
      <c r="E46" s="4" t="s">
        <v>36</v>
      </c>
      <c r="F46" s="9">
        <v>20000</v>
      </c>
      <c r="G46" s="9">
        <v>0</v>
      </c>
      <c r="H46" s="9">
        <f t="shared" si="4"/>
        <v>20000</v>
      </c>
    </row>
    <row r="47" spans="1:8" ht="15" customHeight="1">
      <c r="A47" s="2"/>
      <c r="B47" s="3"/>
      <c r="C47" s="3"/>
      <c r="D47" s="3"/>
      <c r="E47" s="4" t="s">
        <v>37</v>
      </c>
      <c r="F47" s="9">
        <v>229300</v>
      </c>
      <c r="G47" s="9">
        <v>503100</v>
      </c>
      <c r="H47" s="9">
        <f t="shared" si="4"/>
        <v>-273800</v>
      </c>
    </row>
    <row r="48" spans="1:8" ht="15" hidden="1" customHeight="1" outlineLevel="1">
      <c r="A48" s="2"/>
      <c r="B48" s="3"/>
      <c r="C48" s="3"/>
      <c r="D48" s="3"/>
      <c r="E48" s="4" t="s">
        <v>4</v>
      </c>
      <c r="F48" s="9"/>
      <c r="G48" s="9"/>
      <c r="H48" s="9">
        <f t="shared" si="4"/>
        <v>0</v>
      </c>
    </row>
    <row r="49" spans="1:8" ht="15" customHeight="1" collapsed="1">
      <c r="A49" s="2"/>
      <c r="B49" s="3"/>
      <c r="C49" s="3"/>
      <c r="D49" s="3" t="s">
        <v>19</v>
      </c>
      <c r="E49" s="4"/>
      <c r="F49" s="8">
        <f>SUM(F43:F48)</f>
        <v>1098275</v>
      </c>
      <c r="G49" s="8">
        <f>SUM(G43:G48)</f>
        <v>1147479</v>
      </c>
      <c r="H49" s="8">
        <f>F49-G49</f>
        <v>-49204</v>
      </c>
    </row>
    <row r="50" spans="1:8" ht="15" customHeight="1">
      <c r="A50" s="2"/>
      <c r="B50" s="3" t="s">
        <v>20</v>
      </c>
      <c r="C50" s="3"/>
      <c r="D50" s="3"/>
      <c r="E50" s="4"/>
      <c r="F50" s="9"/>
      <c r="G50" s="9"/>
      <c r="H50" s="9"/>
    </row>
    <row r="51" spans="1:8" ht="15" customHeight="1">
      <c r="A51" s="2"/>
      <c r="B51" s="3"/>
      <c r="C51" s="3"/>
      <c r="D51" s="3"/>
      <c r="E51" s="4" t="s">
        <v>57</v>
      </c>
      <c r="F51" s="9">
        <v>7550000</v>
      </c>
      <c r="G51" s="9">
        <v>8750000</v>
      </c>
      <c r="H51" s="9">
        <f t="shared" ref="H51:H54" si="5">F51-G51</f>
        <v>-1200000</v>
      </c>
    </row>
    <row r="52" spans="1:8" ht="15" customHeight="1">
      <c r="A52" s="2"/>
      <c r="B52" s="3"/>
      <c r="C52" s="3"/>
      <c r="D52" s="3"/>
      <c r="E52" s="4" t="s">
        <v>58</v>
      </c>
      <c r="F52" s="9">
        <v>240000</v>
      </c>
      <c r="G52" s="9">
        <v>240000</v>
      </c>
      <c r="H52" s="9">
        <f t="shared" si="5"/>
        <v>0</v>
      </c>
    </row>
    <row r="53" spans="1:8" ht="15" hidden="1" customHeight="1" outlineLevel="1">
      <c r="A53" s="2"/>
      <c r="B53" s="3"/>
      <c r="C53" s="3"/>
      <c r="D53" s="3"/>
      <c r="E53" s="4" t="s">
        <v>4</v>
      </c>
      <c r="F53" s="9"/>
      <c r="G53" s="9"/>
      <c r="H53" s="9">
        <f t="shared" si="5"/>
        <v>0</v>
      </c>
    </row>
    <row r="54" spans="1:8" ht="15" hidden="1" customHeight="1" outlineLevel="1">
      <c r="A54" s="2"/>
      <c r="B54" s="3"/>
      <c r="C54" s="3"/>
      <c r="D54" s="3"/>
      <c r="E54" s="4" t="s">
        <v>4</v>
      </c>
      <c r="F54" s="9"/>
      <c r="G54" s="9"/>
      <c r="H54" s="9">
        <f t="shared" si="5"/>
        <v>0</v>
      </c>
    </row>
    <row r="55" spans="1:8" ht="15" customHeight="1" collapsed="1">
      <c r="A55" s="2"/>
      <c r="B55" s="3"/>
      <c r="C55" s="3"/>
      <c r="D55" s="3" t="s">
        <v>21</v>
      </c>
      <c r="E55" s="4"/>
      <c r="F55" s="8">
        <f>SUM(F51:F54)</f>
        <v>7790000</v>
      </c>
      <c r="G55" s="8">
        <f>SUM(G51:G54)</f>
        <v>8990000</v>
      </c>
      <c r="H55" s="8">
        <f>F55-G55</f>
        <v>-1200000</v>
      </c>
    </row>
    <row r="56" spans="1:8" ht="15" customHeight="1">
      <c r="A56" s="2"/>
      <c r="B56" s="3"/>
      <c r="C56" s="3"/>
      <c r="D56" s="3" t="s">
        <v>22</v>
      </c>
      <c r="E56" s="4"/>
      <c r="F56" s="8">
        <f>F49+F55</f>
        <v>8888275</v>
      </c>
      <c r="G56" s="8">
        <f>G49+G55</f>
        <v>10137479</v>
      </c>
      <c r="H56" s="8">
        <f>F56-G56</f>
        <v>-1249204</v>
      </c>
    </row>
    <row r="57" spans="1:8" ht="15" customHeight="1">
      <c r="A57" s="2" t="s">
        <v>23</v>
      </c>
      <c r="B57" s="3"/>
      <c r="C57" s="3"/>
      <c r="D57" s="3"/>
      <c r="E57" s="4"/>
      <c r="F57" s="9"/>
      <c r="G57" s="9"/>
      <c r="H57" s="9"/>
    </row>
    <row r="58" spans="1:8" ht="15" customHeight="1">
      <c r="A58" s="2"/>
      <c r="B58" s="3" t="s">
        <v>24</v>
      </c>
      <c r="C58" s="3"/>
      <c r="D58" s="3"/>
      <c r="E58" s="4"/>
      <c r="F58" s="9"/>
      <c r="G58" s="9"/>
      <c r="H58" s="9"/>
    </row>
    <row r="59" spans="1:8" ht="15" customHeight="1">
      <c r="A59" s="2"/>
      <c r="B59" s="3"/>
      <c r="C59" s="3"/>
      <c r="D59" s="3"/>
      <c r="E59" s="4" t="s">
        <v>59</v>
      </c>
      <c r="F59" s="9">
        <v>2474312</v>
      </c>
      <c r="G59" s="9">
        <v>3966208</v>
      </c>
      <c r="H59" s="9">
        <f>F59-G59</f>
        <v>-1491896</v>
      </c>
    </row>
    <row r="60" spans="1:8" ht="15" customHeight="1">
      <c r="A60" s="2"/>
      <c r="B60" s="3"/>
      <c r="C60" s="3"/>
      <c r="D60" s="3"/>
      <c r="E60" s="4" t="s">
        <v>38</v>
      </c>
      <c r="F60" s="9">
        <v>97701460</v>
      </c>
      <c r="G60" s="9">
        <v>97701460</v>
      </c>
      <c r="H60" s="9">
        <f t="shared" ref="H60:H65" si="6">F60-G60</f>
        <v>0</v>
      </c>
    </row>
    <row r="61" spans="1:8" ht="15" customHeight="1">
      <c r="A61" s="2"/>
      <c r="B61" s="3"/>
      <c r="C61" s="3"/>
      <c r="D61" s="3"/>
      <c r="E61" s="4" t="s">
        <v>62</v>
      </c>
      <c r="F61" s="9">
        <v>1174740</v>
      </c>
      <c r="G61" s="9">
        <v>1557221</v>
      </c>
      <c r="H61" s="9">
        <f t="shared" si="6"/>
        <v>-382481</v>
      </c>
    </row>
    <row r="62" spans="1:8" ht="15" hidden="1" customHeight="1" outlineLevel="1">
      <c r="A62" s="2"/>
      <c r="B62" s="3"/>
      <c r="C62" s="3"/>
      <c r="D62" s="3"/>
      <c r="E62" s="4" t="s">
        <v>4</v>
      </c>
      <c r="F62" s="9"/>
      <c r="G62" s="9"/>
      <c r="H62" s="9">
        <f t="shared" si="6"/>
        <v>0</v>
      </c>
    </row>
    <row r="63" spans="1:8" ht="15" customHeight="1" collapsed="1">
      <c r="A63" s="2"/>
      <c r="B63" s="3"/>
      <c r="C63" s="3"/>
      <c r="D63" s="3" t="s">
        <v>25</v>
      </c>
      <c r="E63" s="4"/>
      <c r="F63" s="8">
        <f>SUM(F59:F62)</f>
        <v>101350512</v>
      </c>
      <c r="G63" s="8">
        <f>SUM(G59:G62)</f>
        <v>103224889</v>
      </c>
      <c r="H63" s="8">
        <f>F63-G63</f>
        <v>-1874377</v>
      </c>
    </row>
    <row r="64" spans="1:8" ht="15" customHeight="1">
      <c r="A64" s="2"/>
      <c r="B64" s="3"/>
      <c r="C64" s="3"/>
      <c r="D64" s="3" t="s">
        <v>26</v>
      </c>
      <c r="E64" s="4"/>
      <c r="F64" s="10">
        <v>-91100000</v>
      </c>
      <c r="G64" s="10">
        <v>-91100000</v>
      </c>
      <c r="H64" s="10">
        <f t="shared" si="6"/>
        <v>0</v>
      </c>
    </row>
    <row r="65" spans="1:8" ht="15" customHeight="1">
      <c r="A65" s="2"/>
      <c r="B65" s="3"/>
      <c r="C65" s="3"/>
      <c r="D65" s="3" t="s">
        <v>27</v>
      </c>
      <c r="E65" s="4"/>
      <c r="F65" s="10">
        <v>-10250512</v>
      </c>
      <c r="G65" s="10">
        <v>-12124889</v>
      </c>
      <c r="H65" s="10">
        <f t="shared" si="6"/>
        <v>1874377</v>
      </c>
    </row>
    <row r="66" spans="1:8" ht="15" customHeight="1">
      <c r="A66" s="2"/>
      <c r="B66" s="3" t="s">
        <v>28</v>
      </c>
      <c r="C66" s="3"/>
      <c r="D66" s="3"/>
      <c r="E66" s="4"/>
      <c r="F66" s="9">
        <f>F40-F56-F63</f>
        <v>7650557</v>
      </c>
      <c r="G66" s="9">
        <f>G40-G56-G63</f>
        <v>5813836</v>
      </c>
      <c r="H66" s="10">
        <f>F66-G66</f>
        <v>1836721</v>
      </c>
    </row>
    <row r="67" spans="1:8" ht="15" customHeight="1">
      <c r="A67" s="2"/>
      <c r="B67" s="3"/>
      <c r="C67" s="3"/>
      <c r="D67" s="3" t="s">
        <v>26</v>
      </c>
      <c r="E67" s="4"/>
      <c r="F67" s="10"/>
      <c r="G67" s="10"/>
      <c r="H67" s="10">
        <f>F67-G67</f>
        <v>0</v>
      </c>
    </row>
    <row r="68" spans="1:8" ht="15" customHeight="1">
      <c r="A68" s="2"/>
      <c r="B68" s="3"/>
      <c r="C68" s="3"/>
      <c r="D68" s="3" t="s">
        <v>27</v>
      </c>
      <c r="E68" s="4"/>
      <c r="F68" s="10">
        <v>-5017008</v>
      </c>
      <c r="G68" s="10">
        <v>-4098734</v>
      </c>
      <c r="H68" s="10">
        <f>F68-G68</f>
        <v>-918274</v>
      </c>
    </row>
    <row r="69" spans="1:8" ht="15" customHeight="1">
      <c r="A69" s="2"/>
      <c r="B69" s="3"/>
      <c r="C69" s="3"/>
      <c r="D69" s="3" t="s">
        <v>29</v>
      </c>
      <c r="E69" s="4"/>
      <c r="F69" s="8">
        <f>F63+F66</f>
        <v>109001069</v>
      </c>
      <c r="G69" s="8">
        <f>G63+G66</f>
        <v>109038725</v>
      </c>
      <c r="H69" s="8">
        <f>F69-G69</f>
        <v>-37656</v>
      </c>
    </row>
    <row r="70" spans="1:8" ht="15" customHeight="1" thickBot="1">
      <c r="A70" s="5"/>
      <c r="B70" s="6"/>
      <c r="C70" s="6"/>
      <c r="D70" s="6" t="s">
        <v>30</v>
      </c>
      <c r="E70" s="7"/>
      <c r="F70" s="11">
        <f>F56+F69</f>
        <v>117889344</v>
      </c>
      <c r="G70" s="11">
        <f>G56+G69</f>
        <v>119176204</v>
      </c>
      <c r="H70" s="11">
        <f>F70-G70</f>
        <v>-1286860</v>
      </c>
    </row>
    <row r="71" spans="1:8" ht="15" customHeight="1" thickTop="1"/>
    <row r="72" spans="1:8" ht="15" customHeight="1">
      <c r="B72" s="3"/>
    </row>
  </sheetData>
  <mergeCells count="3">
    <mergeCell ref="A5:E5"/>
    <mergeCell ref="A2:H2"/>
    <mergeCell ref="A3:H3"/>
  </mergeCells>
  <phoneticPr fontId="2"/>
  <pageMargins left="1.1023622047244095" right="0.70866141732283472" top="0.35433070866141736" bottom="0.35433070866141736" header="0.51181102362204722" footer="0.31496062992125984"/>
  <pageSetup paperSize="9" scale="85" firstPageNumber="5" orientation="portrait" useFirstPageNumber="1" r:id="rId1"/>
  <headerFooter>
    <oddHeader>&amp;R&amp;14&amp;P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赤石</dc:creator>
  <cp:lastModifiedBy>mjsadmin</cp:lastModifiedBy>
  <cp:lastPrinted>2016-05-31T01:49:06Z</cp:lastPrinted>
  <dcterms:created xsi:type="dcterms:W3CDTF">2011-06-28T22:00:04Z</dcterms:created>
  <dcterms:modified xsi:type="dcterms:W3CDTF">2016-05-31T01:49:09Z</dcterms:modified>
</cp:coreProperties>
</file>